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1c97646e85cb74e/Documents/2022/Easter Vestry 2022/"/>
    </mc:Choice>
  </mc:AlternateContent>
  <xr:revisionPtr revIDLastSave="0" documentId="8_{190181D0-B364-4AB5-B798-29A6FDCA434E}" xr6:coauthVersionLast="47" xr6:coauthVersionMax="47" xr10:uidLastSave="{00000000-0000-0000-0000-000000000000}"/>
  <bookViews>
    <workbookView xWindow="-108" yWindow="-108" windowWidth="23256" windowHeight="12456" xr2:uid="{630EDE5A-66D8-7A46-8166-F90AFDE6DA1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D4" i="1"/>
  <c r="E4" i="1"/>
  <c r="H4" i="1"/>
  <c r="C4" i="1"/>
  <c r="I4" i="1"/>
  <c r="H2" i="1"/>
  <c r="I2" i="1"/>
  <c r="B10" i="1"/>
  <c r="B9" i="1"/>
  <c r="B8" i="1"/>
  <c r="B14" i="1"/>
  <c r="H13" i="1"/>
  <c r="H12" i="1"/>
  <c r="I12" i="1"/>
  <c r="H11" i="1"/>
  <c r="I11" i="1" s="1"/>
  <c r="I14" i="1" s="1"/>
  <c r="H10" i="1"/>
  <c r="I10" i="1"/>
  <c r="H7" i="1"/>
  <c r="H6" i="1"/>
  <c r="H5" i="1"/>
  <c r="H3" i="1"/>
  <c r="I13" i="1"/>
  <c r="I9" i="1"/>
  <c r="I8" i="1"/>
  <c r="I6" i="1"/>
  <c r="I5" i="1"/>
  <c r="I3" i="1"/>
  <c r="G14" i="1"/>
  <c r="F14" i="1"/>
  <c r="E14" i="1"/>
  <c r="D14" i="1"/>
  <c r="C14" i="1"/>
  <c r="H14" i="1"/>
</calcChain>
</file>

<file path=xl/sharedStrings.xml><?xml version="1.0" encoding="utf-8"?>
<sst xmlns="http://schemas.openxmlformats.org/spreadsheetml/2006/main" count="27" uniqueCount="27">
  <si>
    <t>Church</t>
  </si>
  <si>
    <t>2021 Profit/Loss</t>
  </si>
  <si>
    <t>Projected Costs 2022</t>
  </si>
  <si>
    <t>Giving 2022</t>
  </si>
  <si>
    <t>Investment Income 2022</t>
  </si>
  <si>
    <t>Fundraising 2022</t>
  </si>
  <si>
    <t>Other Income 2022</t>
  </si>
  <si>
    <t>Total Income 2022</t>
  </si>
  <si>
    <t>2022Profit/Loss</t>
  </si>
  <si>
    <t>Llanarmon</t>
  </si>
  <si>
    <t>Llanbedr</t>
  </si>
  <si>
    <t>Llangynhafal</t>
  </si>
  <si>
    <t>Llanychan</t>
  </si>
  <si>
    <t>Llanynys</t>
  </si>
  <si>
    <t>Llanrhydd</t>
  </si>
  <si>
    <t>St Peter's Ruthin</t>
  </si>
  <si>
    <t>Llanfwrog</t>
  </si>
  <si>
    <t>Llanfair</t>
  </si>
  <si>
    <t>Efenechtyd</t>
  </si>
  <si>
    <t>Clocaenog</t>
  </si>
  <si>
    <t>Cyffylliog</t>
  </si>
  <si>
    <t>Total</t>
  </si>
  <si>
    <t>Reserves</t>
  </si>
  <si>
    <t>less than 3 years at current rate of loss</t>
  </si>
  <si>
    <t>Around 3 years, but plenty of sign of growth</t>
  </si>
  <si>
    <t>Around 3 years at current losses, but this has been true for a number of years and somehow they get by!</t>
  </si>
  <si>
    <t>around 2 years at current rate of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</si>
</sst>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45EF6-9029-C845-8C70-40C5F5B449DA}">
  <dimension ref="A1:K14"/>
  <sheetViews>
    <sheetView tabSelected="1" workbookViewId="0">
      <selection activeCell="B18" sqref="B18"/>
    </sheetView>
  </sheetViews>
  <sheetFormatPr defaultColWidth="10.796875" defaultRowHeight="15.6" x14ac:dyDescent="0.3"/>
  <cols>
    <col min="1" max="1" width="14.796875" bestFit="1" customWidth="1"/>
    <col min="2" max="2" width="19.69921875" bestFit="1" customWidth="1"/>
    <col min="3" max="3" width="18.296875" bestFit="1" customWidth="1"/>
    <col min="4" max="4" width="14.296875" bestFit="1" customWidth="1"/>
    <col min="5" max="5" width="29.5" bestFit="1" customWidth="1"/>
    <col min="6" max="6" width="20.5" bestFit="1" customWidth="1"/>
    <col min="7" max="7" width="17" bestFit="1" customWidth="1"/>
    <col min="8" max="8" width="22.296875" bestFit="1" customWidth="1"/>
    <col min="9" max="9" width="19" bestFit="1" customWidth="1"/>
    <col min="10" max="10" width="12.296875" bestFit="1" customWidth="1"/>
  </cols>
  <sheetData>
    <row r="1" spans="1:11" s="2" customFormat="1" ht="21" x14ac:dyDescent="0.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22</v>
      </c>
    </row>
    <row r="2" spans="1:11" x14ac:dyDescent="0.3">
      <c r="A2" t="s">
        <v>9</v>
      </c>
      <c r="B2" s="3">
        <v>-200</v>
      </c>
      <c r="C2">
        <v>11500</v>
      </c>
      <c r="D2">
        <v>6000</v>
      </c>
      <c r="F2" s="3">
        <v>1500</v>
      </c>
      <c r="G2" s="3">
        <v>600</v>
      </c>
      <c r="H2" s="3">
        <f t="shared" ref="H2:H7" si="0">SUM(D2:G2)</f>
        <v>8100</v>
      </c>
      <c r="I2" s="3">
        <f t="shared" ref="I2:I13" si="1">H2-C2</f>
        <v>-3400</v>
      </c>
      <c r="K2" t="s">
        <v>25</v>
      </c>
    </row>
    <row r="3" spans="1:11" x14ac:dyDescent="0.3">
      <c r="A3" t="s">
        <v>10</v>
      </c>
      <c r="B3" s="3">
        <v>1000</v>
      </c>
      <c r="C3" s="3">
        <v>19000</v>
      </c>
      <c r="D3" s="3">
        <v>8000</v>
      </c>
      <c r="E3" s="3"/>
      <c r="F3" s="3">
        <v>5000</v>
      </c>
      <c r="G3" s="3"/>
      <c r="H3" s="3">
        <f t="shared" si="0"/>
        <v>13000</v>
      </c>
      <c r="I3" s="3">
        <f t="shared" si="1"/>
        <v>-6000</v>
      </c>
      <c r="J3" s="3"/>
      <c r="K3" t="s">
        <v>24</v>
      </c>
    </row>
    <row r="4" spans="1:11" x14ac:dyDescent="0.3">
      <c r="A4" t="s">
        <v>11</v>
      </c>
      <c r="B4" s="3"/>
      <c r="C4" s="3">
        <f>4093+707+7074</f>
        <v>11874</v>
      </c>
      <c r="D4" s="3">
        <f>150*12</f>
        <v>1800</v>
      </c>
      <c r="E4" s="3">
        <f>700*12</f>
        <v>8400</v>
      </c>
      <c r="F4" s="3"/>
      <c r="G4" s="3"/>
      <c r="H4" s="3">
        <f t="shared" si="0"/>
        <v>10200</v>
      </c>
      <c r="I4" s="3">
        <f t="shared" si="1"/>
        <v>-1674</v>
      </c>
      <c r="J4" s="3">
        <v>450000</v>
      </c>
    </row>
    <row r="5" spans="1:11" x14ac:dyDescent="0.3">
      <c r="A5" t="s">
        <v>12</v>
      </c>
      <c r="B5" s="3">
        <v>-750</v>
      </c>
      <c r="C5" s="3">
        <v>14500</v>
      </c>
      <c r="D5" s="3"/>
      <c r="E5" s="3"/>
      <c r="F5" s="3"/>
      <c r="G5" s="3">
        <v>10500</v>
      </c>
      <c r="H5" s="3">
        <f t="shared" si="0"/>
        <v>10500</v>
      </c>
      <c r="I5" s="3">
        <f t="shared" si="1"/>
        <v>-4000</v>
      </c>
      <c r="J5" s="3">
        <v>20000</v>
      </c>
    </row>
    <row r="6" spans="1:11" x14ac:dyDescent="0.3">
      <c r="A6" t="s">
        <v>13</v>
      </c>
      <c r="B6" s="3">
        <v>2000</v>
      </c>
      <c r="C6" s="3">
        <v>12500</v>
      </c>
      <c r="D6" s="3"/>
      <c r="E6" s="3"/>
      <c r="F6" s="3"/>
      <c r="G6" s="3">
        <v>5000</v>
      </c>
      <c r="H6" s="3">
        <f t="shared" si="0"/>
        <v>5000</v>
      </c>
      <c r="I6" s="3">
        <f t="shared" si="1"/>
        <v>-7500</v>
      </c>
      <c r="J6" s="3">
        <v>240000</v>
      </c>
    </row>
    <row r="7" spans="1:11" x14ac:dyDescent="0.3">
      <c r="A7" t="s">
        <v>14</v>
      </c>
      <c r="B7" s="3">
        <v>-3000</v>
      </c>
      <c r="C7" s="3"/>
      <c r="D7" s="3"/>
      <c r="E7" s="3"/>
      <c r="F7" s="3"/>
      <c r="G7" s="3"/>
      <c r="H7" s="3">
        <f t="shared" si="0"/>
        <v>0</v>
      </c>
      <c r="I7" s="3">
        <v>-3000</v>
      </c>
      <c r="J7" s="3"/>
      <c r="K7" t="s">
        <v>23</v>
      </c>
    </row>
    <row r="8" spans="1:11" x14ac:dyDescent="0.3">
      <c r="A8" t="s">
        <v>15</v>
      </c>
      <c r="B8" s="3">
        <f>63313-65576</f>
        <v>-2263</v>
      </c>
      <c r="C8" s="3">
        <v>72000</v>
      </c>
      <c r="D8" s="3"/>
      <c r="E8" s="3"/>
      <c r="F8" s="3"/>
      <c r="G8" s="3"/>
      <c r="H8" s="3">
        <v>63000</v>
      </c>
      <c r="I8" s="3">
        <f t="shared" si="1"/>
        <v>-9000</v>
      </c>
      <c r="J8" s="3">
        <v>130000</v>
      </c>
    </row>
    <row r="9" spans="1:11" x14ac:dyDescent="0.3">
      <c r="A9" t="s">
        <v>16</v>
      </c>
      <c r="B9" s="3">
        <f>15078-26907</f>
        <v>-11829</v>
      </c>
      <c r="C9" s="3">
        <v>29000</v>
      </c>
      <c r="D9" s="3"/>
      <c r="E9" s="3"/>
      <c r="F9" s="3"/>
      <c r="G9" s="3"/>
      <c r="H9" s="3">
        <v>15000</v>
      </c>
      <c r="I9" s="3">
        <f t="shared" si="1"/>
        <v>-14000</v>
      </c>
      <c r="J9" s="3">
        <v>180000</v>
      </c>
    </row>
    <row r="10" spans="1:11" x14ac:dyDescent="0.3">
      <c r="A10" t="s">
        <v>17</v>
      </c>
      <c r="B10" s="3">
        <f>18924-22347</f>
        <v>-3423</v>
      </c>
      <c r="C10" s="3">
        <v>22764</v>
      </c>
      <c r="D10" s="3">
        <v>11400</v>
      </c>
      <c r="E10" s="3">
        <v>0</v>
      </c>
      <c r="F10" s="3">
        <v>1000</v>
      </c>
      <c r="G10" s="3">
        <v>2850</v>
      </c>
      <c r="H10" s="3">
        <f>SUM(D10:G10)</f>
        <v>15250</v>
      </c>
      <c r="I10" s="3">
        <f t="shared" si="1"/>
        <v>-7514</v>
      </c>
      <c r="J10" s="3">
        <v>30000</v>
      </c>
      <c r="K10" t="s">
        <v>26</v>
      </c>
    </row>
    <row r="11" spans="1:11" x14ac:dyDescent="0.3">
      <c r="A11" t="s">
        <v>18</v>
      </c>
      <c r="B11" s="3">
        <v>60000</v>
      </c>
      <c r="C11" s="3">
        <v>10000</v>
      </c>
      <c r="D11" s="3"/>
      <c r="E11" s="3">
        <v>12000</v>
      </c>
      <c r="F11" s="3"/>
      <c r="G11" s="3"/>
      <c r="H11" s="3">
        <f>SUM(D11:G11)</f>
        <v>12000</v>
      </c>
      <c r="I11" s="3">
        <f t="shared" si="1"/>
        <v>2000</v>
      </c>
      <c r="J11" s="3"/>
    </row>
    <row r="12" spans="1:11" x14ac:dyDescent="0.3">
      <c r="A12" t="s">
        <v>19</v>
      </c>
      <c r="B12" s="3"/>
      <c r="C12" s="3"/>
      <c r="D12" s="3"/>
      <c r="E12" s="3"/>
      <c r="F12" s="3"/>
      <c r="G12" s="3"/>
      <c r="H12" s="3">
        <f>SUM(D12:G12)</f>
        <v>0</v>
      </c>
      <c r="I12" s="3">
        <f t="shared" si="1"/>
        <v>0</v>
      </c>
      <c r="J12" s="3"/>
    </row>
    <row r="13" spans="1:11" x14ac:dyDescent="0.3">
      <c r="A13" t="s">
        <v>20</v>
      </c>
      <c r="B13" s="3">
        <v>-993</v>
      </c>
      <c r="C13" s="3">
        <v>5570</v>
      </c>
      <c r="D13" s="3">
        <v>1312</v>
      </c>
      <c r="E13" s="3"/>
      <c r="F13" s="3">
        <v>200</v>
      </c>
      <c r="G13" s="3">
        <v>450</v>
      </c>
      <c r="H13" s="3">
        <f>SUM(D13:G13)</f>
        <v>1962</v>
      </c>
      <c r="I13" s="3">
        <f t="shared" si="1"/>
        <v>-3608</v>
      </c>
      <c r="J13" s="3"/>
    </row>
    <row r="14" spans="1:11" x14ac:dyDescent="0.3">
      <c r="A14" s="1" t="s">
        <v>21</v>
      </c>
      <c r="B14" s="3">
        <f>SUM(B2:B13)</f>
        <v>40542</v>
      </c>
      <c r="C14" s="3">
        <f>SUM(C3:C13)</f>
        <v>197208</v>
      </c>
      <c r="D14" s="3">
        <f>SUM(D3:D13)</f>
        <v>22512</v>
      </c>
      <c r="E14" s="3">
        <f>SUM(E3:E13)</f>
        <v>20400</v>
      </c>
      <c r="F14" s="3">
        <f>SUM(F2:F13)</f>
        <v>7700</v>
      </c>
      <c r="G14" s="3">
        <f>SUM(G2:G13)</f>
        <v>19400</v>
      </c>
      <c r="H14" s="3">
        <f>SUM(H2:H13)</f>
        <v>154012</v>
      </c>
      <c r="I14" s="3">
        <f>SUM(I2:I13)</f>
        <v>-57696</v>
      </c>
      <c r="J14" s="3">
        <f>SUM(J2:J13)</f>
        <v>1050000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Caroline</cp:lastModifiedBy>
  <dcterms:created xsi:type="dcterms:W3CDTF">2022-03-31T11:33:39Z</dcterms:created>
  <dcterms:modified xsi:type="dcterms:W3CDTF">2022-04-22T14:57:36Z</dcterms:modified>
</cp:coreProperties>
</file>